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4. Waste Statistics Team\3. Publications &amp; Communications\1. Nat Waste Statistics Webpages\3. Packaging\EPA_Packaging_2024_OctRef2022\"/>
    </mc:Choice>
  </mc:AlternateContent>
  <xr:revisionPtr revIDLastSave="0" documentId="13_ncr:1_{57A1E527-0867-4D42-823B-B265BEB4B7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K4" i="1" l="1"/>
  <c r="C11" i="1"/>
  <c r="J5" i="1"/>
  <c r="J6" i="1"/>
  <c r="J7" i="1"/>
  <c r="J3" i="1" l="1"/>
  <c r="I10" i="1"/>
  <c r="J9" i="1"/>
  <c r="J8" i="1"/>
  <c r="G3" i="1"/>
  <c r="K3" i="1" s="1"/>
  <c r="H3" i="1" l="1"/>
  <c r="D10" i="1"/>
  <c r="G4" i="1" l="1"/>
  <c r="J4" i="1"/>
  <c r="G5" i="1"/>
  <c r="H5" i="1" s="1"/>
  <c r="H4" i="1" l="1"/>
  <c r="K5" i="1"/>
  <c r="F10" i="1" l="1"/>
  <c r="E10" i="1"/>
  <c r="C10" i="1"/>
  <c r="G8" i="1"/>
  <c r="H8" i="1" l="1"/>
  <c r="K8" i="1"/>
  <c r="J10" i="1"/>
  <c r="G6" i="1"/>
  <c r="K6" i="1" s="1"/>
  <c r="G7" i="1"/>
  <c r="G9" i="1"/>
  <c r="H9" i="1" l="1"/>
  <c r="K9" i="1"/>
  <c r="H7" i="1"/>
  <c r="K7" i="1"/>
  <c r="G10" i="1"/>
  <c r="H11" i="1" s="1"/>
  <c r="H6" i="1"/>
  <c r="H10" i="1" l="1"/>
  <c r="K10" i="1"/>
  <c r="K11" i="1" l="1"/>
</calcChain>
</file>

<file path=xl/sharedStrings.xml><?xml version="1.0" encoding="utf-8"?>
<sst xmlns="http://schemas.openxmlformats.org/spreadsheetml/2006/main" count="23" uniqueCount="23">
  <si>
    <t>Material</t>
  </si>
  <si>
    <t>Packaging waste generated</t>
  </si>
  <si>
    <t>Total recycling</t>
  </si>
  <si>
    <t>Total</t>
  </si>
  <si>
    <t>Glass</t>
  </si>
  <si>
    <t>Plastic</t>
  </si>
  <si>
    <t>Metals</t>
  </si>
  <si>
    <t>Other (textiles)</t>
  </si>
  <si>
    <t>Data in tonnes unless otherwise specified.</t>
  </si>
  <si>
    <t>Paper &amp; Cardboard</t>
  </si>
  <si>
    <t>Recycling in Ireland</t>
  </si>
  <si>
    <t xml:space="preserve">Ferrous Metal </t>
  </si>
  <si>
    <t xml:space="preserve">Aluminium Metal </t>
  </si>
  <si>
    <t>Recycling in Other EU Member States</t>
  </si>
  <si>
    <t>Recycling Outside the EU</t>
  </si>
  <si>
    <t>Total recycling Rate</t>
  </si>
  <si>
    <t>Total Energy and Other Recovery  Rate</t>
  </si>
  <si>
    <t>Packaging waste Total Recovery (incl recycling)</t>
  </si>
  <si>
    <t xml:space="preserve">*Total incl. wood repair </t>
  </si>
  <si>
    <t>Wood (excl. wood repair)*</t>
  </si>
  <si>
    <t xml:space="preserve">Total Energy  Recovery </t>
  </si>
  <si>
    <t>Data table for 2022 reference year as submitted to the European Commission.</t>
  </si>
  <si>
    <t>*The EU reporting format requires that wooden packaging repaired for reuse (55486 tonnes) is reported separately, however this can be included in the calculation of Ireland's recycling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</si>
</sst>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9" fontId="4" fillId="0" borderId="0" xfId="5" applyFont="1"/>
    <xf numFmtId="9" fontId="4" fillId="0" borderId="0" xfId="5" applyFont="1" applyBorder="1"/>
    <xf numFmtId="0" fontId="4" fillId="0" borderId="0" xfId="0" applyFont="1" applyBorder="1"/>
    <xf numFmtId="3" fontId="4" fillId="0" borderId="0" xfId="0" applyNumberFormat="1" applyFont="1" applyBorder="1"/>
    <xf numFmtId="164" fontId="3" fillId="0" borderId="0" xfId="1" applyNumberFormat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9" fontId="4" fillId="0" borderId="0" xfId="5" applyNumberFormat="1" applyFont="1"/>
    <xf numFmtId="9" fontId="4" fillId="0" borderId="1" xfId="5" applyNumberFormat="1" applyFont="1" applyBorder="1"/>
    <xf numFmtId="9" fontId="8" fillId="0" borderId="5" xfId="5" applyNumberFormat="1" applyFont="1" applyBorder="1"/>
    <xf numFmtId="0" fontId="5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vertical="center"/>
    </xf>
    <xf numFmtId="3" fontId="8" fillId="0" borderId="9" xfId="0" applyNumberFormat="1" applyFont="1" applyBorder="1"/>
    <xf numFmtId="0" fontId="8" fillId="0" borderId="9" xfId="0" applyFont="1" applyBorder="1"/>
    <xf numFmtId="165" fontId="8" fillId="0" borderId="9" xfId="5" applyNumberFormat="1" applyFont="1" applyBorder="1"/>
    <xf numFmtId="9" fontId="8" fillId="0" borderId="9" xfId="0" applyNumberFormat="1" applyFont="1" applyBorder="1"/>
    <xf numFmtId="3" fontId="7" fillId="0" borderId="5" xfId="1" applyNumberFormat="1" applyFont="1" applyFill="1" applyBorder="1" applyAlignment="1">
      <alignment vertical="center" wrapText="1"/>
    </xf>
    <xf numFmtId="9" fontId="3" fillId="0" borderId="0" xfId="5" applyFont="1" applyFill="1" applyAlignment="1">
      <alignment vertical="center"/>
    </xf>
    <xf numFmtId="9" fontId="3" fillId="0" borderId="2" xfId="5" applyNumberFormat="1" applyFont="1" applyFill="1" applyBorder="1" applyAlignment="1">
      <alignment vertical="center"/>
    </xf>
    <xf numFmtId="9" fontId="3" fillId="0" borderId="3" xfId="5" applyNumberFormat="1" applyFont="1" applyFill="1" applyBorder="1" applyAlignment="1">
      <alignment vertical="center"/>
    </xf>
    <xf numFmtId="3" fontId="7" fillId="0" borderId="5" xfId="1" applyNumberFormat="1" applyFont="1" applyFill="1" applyBorder="1" applyAlignment="1" applyProtection="1">
      <alignment vertical="center" wrapText="1"/>
      <protection locked="0"/>
    </xf>
    <xf numFmtId="165" fontId="7" fillId="0" borderId="5" xfId="5" applyNumberFormat="1" applyFont="1" applyFill="1" applyBorder="1" applyAlignment="1" applyProtection="1">
      <alignment vertical="center" wrapText="1"/>
      <protection locked="0"/>
    </xf>
    <xf numFmtId="9" fontId="7" fillId="0" borderId="5" xfId="5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3" fillId="0" borderId="1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</cellXfs>
  <cellStyles count="6">
    <cellStyle name="Comma" xfId="1" builtinId="3"/>
    <cellStyle name="Comma 5" xfId="4" xr:uid="{00000000-0005-0000-0000-000001000000}"/>
    <cellStyle name="Normal" xfId="0" builtinId="0"/>
    <cellStyle name="Normal 6" xfId="2" xr:uid="{00000000-0005-0000-0000-000003000000}"/>
    <cellStyle name="Normal 6 2" xfId="3" xr:uid="{00000000-0005-0000-0000-000004000000}"/>
    <cellStyle name="Percent" xfId="5" builtinId="5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="90" zoomScaleNormal="90" workbookViewId="0">
      <selection activeCell="H12" sqref="H12"/>
    </sheetView>
  </sheetViews>
  <sheetFormatPr defaultColWidth="9" defaultRowHeight="15" x14ac:dyDescent="0.2"/>
  <cols>
    <col min="1" max="1" width="9.42578125" style="1" customWidth="1"/>
    <col min="2" max="2" width="18.85546875" style="1" customWidth="1"/>
    <col min="3" max="3" width="18" style="1" customWidth="1"/>
    <col min="4" max="10" width="14.7109375" style="1" customWidth="1"/>
    <col min="11" max="11" width="19.5703125" style="1" customWidth="1"/>
    <col min="12" max="12" width="13.7109375" style="1" bestFit="1" customWidth="1"/>
    <col min="13" max="16384" width="9" style="1"/>
  </cols>
  <sheetData>
    <row r="1" spans="1:12" ht="54" customHeight="1" x14ac:dyDescent="0.2">
      <c r="A1" s="34" t="s">
        <v>0</v>
      </c>
      <c r="B1" s="35"/>
      <c r="C1" s="36" t="s">
        <v>1</v>
      </c>
      <c r="D1" s="27" t="s">
        <v>10</v>
      </c>
      <c r="E1" s="25" t="s">
        <v>13</v>
      </c>
      <c r="F1" s="25" t="s">
        <v>14</v>
      </c>
      <c r="G1" s="25" t="s">
        <v>2</v>
      </c>
      <c r="H1" s="25" t="s">
        <v>15</v>
      </c>
      <c r="I1" s="25" t="s">
        <v>20</v>
      </c>
      <c r="J1" s="25" t="s">
        <v>16</v>
      </c>
      <c r="K1" s="11" t="s">
        <v>17</v>
      </c>
    </row>
    <row r="2" spans="1:12" ht="56.1" customHeight="1" x14ac:dyDescent="0.2">
      <c r="A2" s="35"/>
      <c r="B2" s="35"/>
      <c r="C2" s="35"/>
      <c r="D2" s="28"/>
      <c r="E2" s="26"/>
      <c r="F2" s="26"/>
      <c r="G2" s="26"/>
      <c r="H2" s="26"/>
      <c r="I2" s="26"/>
      <c r="J2" s="26"/>
      <c r="K2" s="12"/>
    </row>
    <row r="3" spans="1:12" x14ac:dyDescent="0.2">
      <c r="A3" s="30" t="s">
        <v>5</v>
      </c>
      <c r="B3" s="30"/>
      <c r="C3" s="13">
        <v>344878.45299999998</v>
      </c>
      <c r="D3" s="6">
        <v>22774.511999999999</v>
      </c>
      <c r="E3" s="6">
        <v>36920.868999999999</v>
      </c>
      <c r="F3" s="6">
        <v>51146.232000000004</v>
      </c>
      <c r="G3" s="13">
        <f>SUM(D3:F3)</f>
        <v>110841.613</v>
      </c>
      <c r="H3" s="19">
        <f>G3/C3</f>
        <v>0.32139326778991323</v>
      </c>
      <c r="I3" s="13">
        <v>222150.14199999999</v>
      </c>
      <c r="J3" s="20">
        <f>I3/C3</f>
        <v>0.64414039226741715</v>
      </c>
      <c r="K3" s="8">
        <f>(I3+G3)/C3</f>
        <v>0.96553366005733043</v>
      </c>
      <c r="L3" s="2"/>
    </row>
    <row r="4" spans="1:12" x14ac:dyDescent="0.2">
      <c r="A4" s="30" t="s">
        <v>19</v>
      </c>
      <c r="B4" s="30"/>
      <c r="C4" s="13">
        <v>104812.724</v>
      </c>
      <c r="D4" s="6">
        <v>51878.232000000004</v>
      </c>
      <c r="E4" s="6">
        <v>0</v>
      </c>
      <c r="F4" s="6">
        <v>45.457000000000001</v>
      </c>
      <c r="G4" s="13">
        <f>SUM(D4:F4)</f>
        <v>51923.689000000006</v>
      </c>
      <c r="H4" s="19">
        <f t="shared" ref="H4:H9" si="0">G4/C4</f>
        <v>0.49539490071835174</v>
      </c>
      <c r="I4" s="13">
        <v>52985.69</v>
      </c>
      <c r="J4" s="21">
        <f t="shared" ref="J4:J10" si="1">I4/C4</f>
        <v>0.50552726785347168</v>
      </c>
      <c r="K4" s="8">
        <f>(I4+G4)/C4</f>
        <v>1.0009221685718235</v>
      </c>
      <c r="L4" s="2"/>
    </row>
    <row r="5" spans="1:12" x14ac:dyDescent="0.2">
      <c r="A5" s="30" t="s">
        <v>6</v>
      </c>
      <c r="B5" s="7" t="s">
        <v>11</v>
      </c>
      <c r="C5" s="13">
        <v>47358.521999999997</v>
      </c>
      <c r="D5" s="6">
        <v>11998.69</v>
      </c>
      <c r="E5" s="6">
        <v>694.65</v>
      </c>
      <c r="F5" s="6">
        <v>21262.799999999999</v>
      </c>
      <c r="G5" s="13">
        <f>SUM(D5:F5)</f>
        <v>33956.14</v>
      </c>
      <c r="H5" s="19">
        <f>G5/C5</f>
        <v>0.71700168345625315</v>
      </c>
      <c r="I5" s="13"/>
      <c r="J5" s="21">
        <f t="shared" si="1"/>
        <v>0</v>
      </c>
      <c r="K5" s="8">
        <f t="shared" ref="K5:K10" si="2">(I5+G5)/C5</f>
        <v>0.71700168345625315</v>
      </c>
      <c r="L5" s="2"/>
    </row>
    <row r="6" spans="1:12" x14ac:dyDescent="0.2">
      <c r="A6" s="30"/>
      <c r="B6" s="7" t="s">
        <v>12</v>
      </c>
      <c r="C6" s="13">
        <v>32603.545999999998</v>
      </c>
      <c r="D6" s="6">
        <v>1828.98</v>
      </c>
      <c r="E6" s="6">
        <v>3863.04</v>
      </c>
      <c r="F6" s="6">
        <v>4207.07</v>
      </c>
      <c r="G6" s="13">
        <f t="shared" ref="G6:G9" si="3">SUM(D6:F6)</f>
        <v>9899.09</v>
      </c>
      <c r="H6" s="19">
        <f t="shared" si="0"/>
        <v>0.30362004181999103</v>
      </c>
      <c r="I6" s="13">
        <v>1201.76</v>
      </c>
      <c r="J6" s="21">
        <f t="shared" si="1"/>
        <v>3.6859794330346765E-2</v>
      </c>
      <c r="K6" s="8">
        <f t="shared" si="2"/>
        <v>0.34047983615033778</v>
      </c>
      <c r="L6" s="2"/>
    </row>
    <row r="7" spans="1:12" x14ac:dyDescent="0.2">
      <c r="A7" s="30" t="s">
        <v>4</v>
      </c>
      <c r="B7" s="30"/>
      <c r="C7" s="13">
        <v>182753.318</v>
      </c>
      <c r="D7" s="6">
        <v>148926.74400000001</v>
      </c>
      <c r="E7" s="6">
        <v>0</v>
      </c>
      <c r="F7" s="6">
        <v>2185.2559999999999</v>
      </c>
      <c r="G7" s="13">
        <f t="shared" si="3"/>
        <v>151112</v>
      </c>
      <c r="H7" s="19">
        <f t="shared" si="0"/>
        <v>0.82686323648580762</v>
      </c>
      <c r="I7" s="13">
        <v>0</v>
      </c>
      <c r="J7" s="21">
        <f t="shared" si="1"/>
        <v>0</v>
      </c>
      <c r="K7" s="8">
        <f t="shared" si="2"/>
        <v>0.82686323648580762</v>
      </c>
      <c r="L7" s="2"/>
    </row>
    <row r="8" spans="1:12" x14ac:dyDescent="0.2">
      <c r="A8" s="30" t="s">
        <v>9</v>
      </c>
      <c r="B8" s="30"/>
      <c r="C8" s="13">
        <v>487833.98</v>
      </c>
      <c r="D8" s="6">
        <v>624.09299999999996</v>
      </c>
      <c r="E8" s="6">
        <v>75870.608999999997</v>
      </c>
      <c r="F8" s="6">
        <v>290207.83100000001</v>
      </c>
      <c r="G8" s="13">
        <f t="shared" ref="G8" si="4">SUM(D8:F8)</f>
        <v>366702.533</v>
      </c>
      <c r="H8" s="19">
        <f t="shared" si="0"/>
        <v>0.75169534725727805</v>
      </c>
      <c r="I8" s="13">
        <v>110330.83</v>
      </c>
      <c r="J8" s="21">
        <f>I8/C8</f>
        <v>0.22616470873964131</v>
      </c>
      <c r="K8" s="8">
        <f t="shared" si="2"/>
        <v>0.97786005599691939</v>
      </c>
      <c r="L8" s="3"/>
    </row>
    <row r="9" spans="1:12" x14ac:dyDescent="0.2">
      <c r="A9" s="31" t="s">
        <v>7</v>
      </c>
      <c r="B9" s="31"/>
      <c r="C9" s="13">
        <v>7690.1289999999999</v>
      </c>
      <c r="D9" s="6">
        <v>0</v>
      </c>
      <c r="E9" s="6">
        <v>0.99399999999999999</v>
      </c>
      <c r="F9" s="6">
        <v>48.689</v>
      </c>
      <c r="G9" s="13">
        <f t="shared" si="3"/>
        <v>49.683</v>
      </c>
      <c r="H9" s="19">
        <f t="shared" si="0"/>
        <v>6.4606198413576675E-3</v>
      </c>
      <c r="I9" s="13">
        <v>3838.1779999999999</v>
      </c>
      <c r="J9" s="21">
        <f>I9/C9</f>
        <v>0.49910450136792245</v>
      </c>
      <c r="K9" s="8">
        <f t="shared" si="2"/>
        <v>0.5055651212092801</v>
      </c>
      <c r="L9" s="3"/>
    </row>
    <row r="10" spans="1:12" ht="16.5" thickBot="1" x14ac:dyDescent="0.25">
      <c r="A10" s="30" t="s">
        <v>3</v>
      </c>
      <c r="B10" s="30"/>
      <c r="C10" s="18">
        <f>SUM(C3:C9)</f>
        <v>1207930.672</v>
      </c>
      <c r="D10" s="18">
        <f>SUM(D3:D9)</f>
        <v>238031.25099999999</v>
      </c>
      <c r="E10" s="18">
        <f>SUM(E3:E9)</f>
        <v>117350.16200000001</v>
      </c>
      <c r="F10" s="18">
        <f>SUM(F3:F9)</f>
        <v>369103.33500000002</v>
      </c>
      <c r="G10" s="22">
        <f>SUM(G3:G9)</f>
        <v>724484.74799999991</v>
      </c>
      <c r="H10" s="23">
        <f>G10/C10</f>
        <v>0.59977345123661197</v>
      </c>
      <c r="I10" s="22">
        <f>SUM(I3:I9)</f>
        <v>390506.60000000003</v>
      </c>
      <c r="J10" s="24">
        <f t="shared" si="1"/>
        <v>0.32328560657659999</v>
      </c>
      <c r="K10" s="9">
        <f t="shared" si="2"/>
        <v>0.92305905781321196</v>
      </c>
      <c r="L10" s="3"/>
    </row>
    <row r="11" spans="1:12" ht="17.25" thickTop="1" thickBot="1" x14ac:dyDescent="0.3">
      <c r="A11" s="32" t="s">
        <v>18</v>
      </c>
      <c r="B11" s="33"/>
      <c r="C11" s="14">
        <f>C10+55846</f>
        <v>1263776.672</v>
      </c>
      <c r="D11" s="15"/>
      <c r="E11" s="15"/>
      <c r="F11" s="15"/>
      <c r="G11" s="14">
        <f>G10+55846</f>
        <v>780330.74799999991</v>
      </c>
      <c r="H11" s="16">
        <f>(G11)/C11</f>
        <v>0.61745937022645081</v>
      </c>
      <c r="I11" s="15"/>
      <c r="J11" s="17"/>
      <c r="K11" s="10">
        <f>(I10+G11)/C11</f>
        <v>0.92645906032359493</v>
      </c>
      <c r="L11" s="4"/>
    </row>
    <row r="12" spans="1:12" ht="15.75" thickTop="1" x14ac:dyDescent="0.2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">
      <c r="A13" s="29" t="s">
        <v>21</v>
      </c>
      <c r="B13" s="29"/>
      <c r="C13" s="29"/>
      <c r="D13" s="29"/>
      <c r="E13" s="29"/>
      <c r="F13" s="29"/>
      <c r="G13" s="29"/>
      <c r="H13" s="29"/>
      <c r="I13" s="29"/>
      <c r="L13" s="4"/>
    </row>
    <row r="14" spans="1:12" x14ac:dyDescent="0.2">
      <c r="A14" s="29" t="s">
        <v>8</v>
      </c>
      <c r="B14" s="29"/>
      <c r="C14" s="29"/>
      <c r="D14" s="29"/>
      <c r="E14" s="29"/>
      <c r="F14" s="29"/>
      <c r="G14" s="29"/>
      <c r="H14" s="29"/>
      <c r="I14" s="29"/>
    </row>
    <row r="15" spans="1:12" x14ac:dyDescent="0.2">
      <c r="A15" s="29" t="s">
        <v>22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2" customFormat="1" x14ac:dyDescent="0.25"/>
  </sheetData>
  <mergeCells count="20">
    <mergeCell ref="A1:B2"/>
    <mergeCell ref="C1:C2"/>
    <mergeCell ref="A4:B4"/>
    <mergeCell ref="A5:A6"/>
    <mergeCell ref="A7:B7"/>
    <mergeCell ref="A15:K15"/>
    <mergeCell ref="A13:I13"/>
    <mergeCell ref="A14:I14"/>
    <mergeCell ref="A3:B3"/>
    <mergeCell ref="A10:B10"/>
    <mergeCell ref="A9:B9"/>
    <mergeCell ref="A8:B8"/>
    <mergeCell ref="A11:B11"/>
    <mergeCell ref="H1:H2"/>
    <mergeCell ref="I1:I2"/>
    <mergeCell ref="J1:J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  <ignoredErrors>
    <ignoredError sqref="G4:G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FMcC</dc:creator>
  <cp:lastModifiedBy>Fergal Mulligan</cp:lastModifiedBy>
  <dcterms:created xsi:type="dcterms:W3CDTF">2017-11-28T12:17:25Z</dcterms:created>
  <dcterms:modified xsi:type="dcterms:W3CDTF">2024-10-24T15:16:16Z</dcterms:modified>
</cp:coreProperties>
</file>